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UANGAN 2025\KEGIATAN\SPJ BARJAS 2025\"/>
    </mc:Choice>
  </mc:AlternateContent>
  <xr:revisionPtr revIDLastSave="0" documentId="13_ncr:1_{04C777CD-7D64-4F43-95F0-B75012B7B9D4}" xr6:coauthVersionLast="47" xr6:coauthVersionMax="47" xr10:uidLastSave="{00000000-0000-0000-0000-000000000000}"/>
  <bookViews>
    <workbookView xWindow="-60" yWindow="0" windowWidth="26820" windowHeight="15480" xr2:uid="{9A1F274F-25FF-416F-ADE4-B4F3EC3BFD0D}"/>
  </bookViews>
  <sheets>
    <sheet name="Rekap ALL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H24" i="1"/>
  <c r="H23" i="1"/>
  <c r="H22" i="1"/>
  <c r="H26" i="1"/>
  <c r="H25" i="1"/>
  <c r="H21" i="1"/>
  <c r="G28" i="1"/>
  <c r="G27" i="1"/>
  <c r="H27" i="1" s="1"/>
  <c r="G10" i="1"/>
  <c r="H10" i="1" s="1"/>
  <c r="G18" i="1"/>
  <c r="F18" i="1"/>
  <c r="F25" i="1"/>
  <c r="H20" i="1"/>
  <c r="H19" i="1"/>
  <c r="H17" i="1"/>
  <c r="H16" i="1"/>
  <c r="H15" i="1"/>
  <c r="H14" i="1"/>
  <c r="H13" i="1"/>
  <c r="H12" i="1"/>
  <c r="H11" i="1"/>
  <c r="H9" i="1"/>
  <c r="H8" i="1"/>
  <c r="H7" i="1"/>
  <c r="H6" i="1"/>
  <c r="G30" i="1" l="1"/>
  <c r="H30" i="1"/>
  <c r="H18" i="1"/>
  <c r="H28" i="1"/>
</calcChain>
</file>

<file path=xl/sharedStrings.xml><?xml version="1.0" encoding="utf-8"?>
<sst xmlns="http://schemas.openxmlformats.org/spreadsheetml/2006/main" count="268" uniqueCount="135">
  <si>
    <t>No</t>
  </si>
  <si>
    <t>Kegiatan</t>
  </si>
  <si>
    <t>Sub Kegiatan</t>
  </si>
  <si>
    <t>Aktivitas</t>
  </si>
  <si>
    <t>Kode Rekening / Uraian Kode Rekening</t>
  </si>
  <si>
    <t>Anggaran</t>
  </si>
  <si>
    <t>Nilai Kontrak</t>
  </si>
  <si>
    <t>Persentase</t>
  </si>
  <si>
    <t>Pihak Ketiga</t>
  </si>
  <si>
    <t>No. Kontrak</t>
  </si>
  <si>
    <t>No. BAST</t>
  </si>
  <si>
    <t>Metode Pelaksanaan</t>
  </si>
  <si>
    <t>PPBJ</t>
  </si>
  <si>
    <t>Keterangan</t>
  </si>
  <si>
    <t>7.02.01.1.06 Administrasi Umum Perangkat Daerah</t>
  </si>
  <si>
    <t>7.02.01.1.06.0002 Penyediaan Peralatan dan Perlengkapan Kantor</t>
  </si>
  <si>
    <t>002 Penyediaan Perlengkapan Petugas Penunjang Kegiatan Kantor/Lapangan</t>
  </si>
  <si>
    <t>5.1.02.01.01.01.0036 Belanja Alat/Bahan untuk Kegiatan Kantor - Alat/Bahan untuk Kegiatan Kantor Lainnya</t>
  </si>
  <si>
    <t>CV. STELLA MARIS</t>
  </si>
  <si>
    <t>EP-01JYN7AT3C65W7880CR8CPNVYJ Tanggal 1 Juli 2025</t>
  </si>
  <si>
    <t>001/BAST/PPK.JTN/VII/2025 Tanggal 3 Juli 2025</t>
  </si>
  <si>
    <t>Katalog Elektronik Versi 6</t>
  </si>
  <si>
    <t>PPBJ Kota Adm. Jaktim (Bu Ida)</t>
  </si>
  <si>
    <t>Sudah Realisasi</t>
  </si>
  <si>
    <t>001 Penyediaan Alat Tulis Kantor</t>
  </si>
  <si>
    <t>5.1.02.01.01.01.0024 Belanja Alat/Bahan untuk Kegiatan Kantor - Alat Tulis Kantor</t>
  </si>
  <si>
    <t>PT. SALVE REGINA</t>
  </si>
  <si>
    <t>EP-01JYGAN4VS66RNV5R1PPW6RYG1 Tanggal 30 Juni 2025</t>
  </si>
  <si>
    <t>002/BAST/PPK.JTN/VII/2025 Tanggal 3 Juli 2025</t>
  </si>
  <si>
    <t>7.01.02.2.04 Pelaksanaan Urusan Pemerintahan yang Dilimpahkan kepada Camat</t>
  </si>
  <si>
    <t>7.01.02.2.04.0003 Pelaksanaan Urusan Pemerintahan yang Terkait dengan Kewenangan Lain yang Dilimpahkan</t>
  </si>
  <si>
    <t>003 Penyediaan Pakaian kerja lapangan PPSU</t>
  </si>
  <si>
    <t>5.1.02.01.01.0069 Belanja Pakaian Teknik</t>
  </si>
  <si>
    <t>CV. LASTOHO SUKSES</t>
  </si>
  <si>
    <t>EP-01JYJP05F2PDXM1X48ZKEJM4QS Tanggal 2 Juli 2025</t>
  </si>
  <si>
    <t>003/BAST/PPK.JTN/VII/2025 Tanggal 3 Juli 2025</t>
  </si>
  <si>
    <t>004 Penyediaan Peralatan dan Pelengkapan kerja lapangan PPSU</t>
  </si>
  <si>
    <t>5.1.02.01.01.0012 Belanja Bahan - Bahan Lainnya</t>
  </si>
  <si>
    <t>CV. LASMA ENTERPRISE</t>
  </si>
  <si>
    <t>EP-01JYNQG3BHWCSQA8WZSZD9HAFC Tanggal 3 Juli 2025</t>
  </si>
  <si>
    <t>005/BAST/PPK.JTN/VII/2025 Tanggal 3 Juli 2025</t>
  </si>
  <si>
    <t>EP-01JYNRBD59EV35PGXFYG4Q4SG5 Tanggal 3 Juli 2025 dan EP-01JZ9JMY69D05315P0VPF9R1JZ Tanggal 4 Juli 2025</t>
  </si>
  <si>
    <t>004/BAST/PPK.JTN/VII/2025 Tanggal 3 Juli 2025 dan 006/BAST/PPK.JTN/VII/2025 Tanggal 4 Juli 2025</t>
  </si>
  <si>
    <t>002 Penyediaan Bahan kerja PPSU</t>
  </si>
  <si>
    <t>CV. AMANTIKKA ABADI</t>
  </si>
  <si>
    <t>EP-01JYJPY3MFK4P5PYAR69XJMDAF Tanggal 8 Juli 2025</t>
  </si>
  <si>
    <t>007/BAST/PPK.JTN/VII/2025 Tanggal 15 Juli 2025</t>
  </si>
  <si>
    <t>7.02.01.1.08 Penyediaan Jasa Penunjang Urusan Pemerintahan Daerah</t>
  </si>
  <si>
    <t>7.02.01.1.08.0003 Penyediaan Jasa Peralatan dan Perlengkapan Kantor</t>
  </si>
  <si>
    <t>001 Penyediaan sewa mesin fotokopi</t>
  </si>
  <si>
    <t>5.1.02.02.04.0115 Belanja Sewa Alat Reproduksi (Penggandaan)</t>
  </si>
  <si>
    <t>PT. UBJA</t>
  </si>
  <si>
    <t>eCatalog</t>
  </si>
  <si>
    <t>008 Penyediaan bahan kerja PPSU untuk penanganan prasarana dan sarana umum tingkat kelurahan melalui Dana Alokasi Umum (DAU</t>
  </si>
  <si>
    <t xml:space="preserve">5 1 02 01 01 0008 Belanja Bahan-Bahan/Bibit
Tanaman </t>
  </si>
  <si>
    <t>PT. MARO PUTRA MANDIRI</t>
  </si>
  <si>
    <t>EP-01K35S5JGBHP7H4NHRT2SM0RSC Tanggal 22 Agustus 2025</t>
  </si>
  <si>
    <t>009/BAST/PPK.JTN/VIII/2025 Tanggal 27 Agustus 2025</t>
  </si>
  <si>
    <t>5 1 02 01 01 0036
Belanja Alat/Bahan untuk
Kegiatan Kantor-Alat/Bahan
untuk Kegiatan Kantor Lainnya</t>
  </si>
  <si>
    <t>EP-01K35T2T8GH834EMY0SQMDYDR5 Tanggal 22 Agustus 2025</t>
  </si>
  <si>
    <t>008/BAST/PPK.JTN/VIII/2025 Tanggal 27 Agustus 2025</t>
  </si>
  <si>
    <t xml:space="preserve">5 1 02 01 01 0012 Belanja Bahan-Bahan Lainnya </t>
  </si>
  <si>
    <t>EP-01K35TCHXV4GG0FV76NG4MX5Q3 Tanggal 22 Agustus 2025</t>
  </si>
  <si>
    <t>010/BAST/PPK.JTN/VIII/2025 Tanggal 27 Agustus 2025</t>
  </si>
  <si>
    <t>7.02.01.1.06.0005 Penyediaan Barang Cetakan dan Penggandaan</t>
  </si>
  <si>
    <t>001 Penyediaan Barang Cetakan dan Penggandaan</t>
  </si>
  <si>
    <t xml:space="preserve">5 1 02 01 01 0026 Belanja Alat/Bahan untuk
Kegiatan Kantor- Bahan Cetak </t>
  </si>
  <si>
    <t>PT. LIANARIA MAKMUR</t>
  </si>
  <si>
    <t>EP-01K479M8ENG8VJCA1ZWA9B3HN5 Tanggal 9 September 2025</t>
  </si>
  <si>
    <t>015/BAST/PPK.JTN/IX/2025 Tanggal 12 September 2025</t>
  </si>
  <si>
    <t>7.02.01.1.06.0001 Penyediaan Komponen Instalasi Listrik/Penerangan Bangunan Kantor</t>
  </si>
  <si>
    <t>001 Penyediaan Komponen Instalasi Listrik/Penerangan Bangunan Kantor</t>
  </si>
  <si>
    <t>5 1 02 01 01 0031 Belanja Alat/Bahan untuk
Kegiatan Kantor-Alat Listrik</t>
  </si>
  <si>
    <t>CV. VALERINDO HARTAMAS</t>
  </si>
  <si>
    <t>EP-01K338501D4S9B9D6995PVVDCM Tanggal 2 September 2025</t>
  </si>
  <si>
    <t>016/BAST/PPK.JTN/IX/2025 Tanggal 12 September 2025</t>
  </si>
  <si>
    <t>7.02.01.1.07 Pengadaan Barang Milik Daerah Penunjang Urusan Pemerintah Daerah</t>
  </si>
  <si>
    <t>7.02.01.1.07.0005 Pengadaan Mebel</t>
  </si>
  <si>
    <t>001 Pengadaan Meubelair Kantor dan Rumah Dinas</t>
  </si>
  <si>
    <t>5 2 02 05 01 0005 Belanja Modal Alat Kantor
Lainnya</t>
  </si>
  <si>
    <t>CV. PUTRI KEMBAR NAULI</t>
  </si>
  <si>
    <t>EP-01K33BANY0E1M9FJDF1WEQC662 Tanggal 29 Agustus 2025</t>
  </si>
  <si>
    <t>013/BAST/PPK.JTN/IX/2025 Tanggal 09 September 2025</t>
  </si>
  <si>
    <t>7.01.03.2.02 Kegiatan Pemberdayaan Kelurahan</t>
  </si>
  <si>
    <t>7.01.03.2.02.0003 Pemberdayaan Masyarakat di Kelurahan</t>
  </si>
  <si>
    <t>010 Penyediaan Perlengkapan Kebersihan Ruang Interaksi Warga/RPTRA</t>
  </si>
  <si>
    <t>CV. ANDHIKA MASRINA JAYA</t>
  </si>
  <si>
    <t>EP-01K38YGAQWN5W364RTTH4QM98C Tanggal 25 Agustus 2025</t>
  </si>
  <si>
    <t>011/BAST/PPK.JTN/VIII/2025 Tanggal 27 Agustus 2025</t>
  </si>
  <si>
    <t>PPBJ Tambahan Kel. Jatinegara (Bu Citra)</t>
  </si>
  <si>
    <t>007 Penyediaan Alat Tulis Kantor Ruang Interaksi Warga/RPTRA</t>
  </si>
  <si>
    <t>5 1 02 01 01 0024
Belanja Alat/Bahan untuk
Kegiatan Kantor-Alat Tulis Kantor</t>
  </si>
  <si>
    <t>EP-01K4PE55AJCR1DA6ZZMHEBBD8B Tanggal 9 September 2025</t>
  </si>
  <si>
    <t>014/BAST/PPK.JTN/IX/2025 Tanggal 12 September 2025</t>
  </si>
  <si>
    <t>7.01.02.6.02 Peningkatan Penyelenggaraan Pemerintahan Kecamatan dan Kelurahan Kabupaten Administrasi</t>
  </si>
  <si>
    <t>7.01.02.6.02.0004 Peningkatan Peran Kelembagaan RT, RW dan LMK Tingkat Kelurahan</t>
  </si>
  <si>
    <t>006 Penyediaan Kesekretariatan LMK</t>
  </si>
  <si>
    <t>5 1 02 01 01 0024
Belanja Alat/Bahan untuk
Kegiatan Kantor - Alat Tulis Kantor</t>
  </si>
  <si>
    <t>7.02.01.1.09 Pemeliharaan Barang Milik Daerah Penunjang Urusan Pemerintahan Daerah</t>
  </si>
  <si>
    <t>7.02.01.1.09.0006 Pemeliharaan Peralatan dan Mesin Lainnya</t>
  </si>
  <si>
    <t>002 Pemeliharaan Peralatan dan Mesin Lainnya</t>
  </si>
  <si>
    <t>5 1 02 01 04 0411
Belanja Peralatan dan Mesin-
Komputer-Peralatan Komputer-
Peralatan Komputer Lainnya</t>
  </si>
  <si>
    <t>Pengadaan Langsung</t>
  </si>
  <si>
    <t>7.02.01.1.09.0009 Pemeliharaan/Rehabilitasi Gedung Kantor dan Bangunan Lainnya</t>
  </si>
  <si>
    <t>002 Pemeliharaan Gedung Kantor atau Bangunan Lainnya</t>
  </si>
  <si>
    <t>7.02.01.1.09.0011 Pemeliharaan/Rehabilitasi Sarana dan Prasarana Pendukung Gedung Kantor atau Bangunan Lainnya</t>
  </si>
  <si>
    <t>001 Pemeliharaan sarana dan prasarana pendukung diluar pekerjaan Struktur, Arsitektur dan MEP</t>
  </si>
  <si>
    <t>5 1 02 03 02 0121
Belanja Pemeliharaan Alat
Kantor dan Rumah Tangga-Alat
Rumah Tangga-Alat Pendingin</t>
  </si>
  <si>
    <t>7.01.03.2.03 Pemberdayaan Lembaga Kemasyarakatan Tingkat Kecamatan</t>
  </si>
  <si>
    <t>7.01.03.2.03.0001 Penyelenggaraan Lembaga Kemasyarakatan</t>
  </si>
  <si>
    <t>006 Pelaksanaan Kegiatan PKK Tingkat Kelurahan Lainnya Melalui Dana Alokasi Umum (DAU)</t>
  </si>
  <si>
    <t>TOTAL</t>
  </si>
  <si>
    <t>Dokumen Persiapan Barjas</t>
  </si>
  <si>
    <t>Ada</t>
  </si>
  <si>
    <t>EP-01K5QVZDJ2H81CJT4XAPBVPX3A Tgl 22 September 2025</t>
  </si>
  <si>
    <t>018/BAST/PPK.JTN/IX/2025 Tgl 24 September 2025</t>
  </si>
  <si>
    <t>019/BAST/PPK.JTN/IX/2025 Tgl 24 September 2025</t>
  </si>
  <si>
    <t>EP-01K5QVNG2HHXV04YNQQZ78B2H8 Tgl 22 September 2025</t>
  </si>
  <si>
    <t>5 1 02 01 01 0024
Belanja Alat/Bahan untuk
Kegiatan Kantor-Alat Tulis
Kantor (Monev Lansia)</t>
  </si>
  <si>
    <t>5 1 02 01 01 0026 Belanja Alat/Bahan untuk
Kegiatan Kantor- Bahan Cetak (Monev Lansia)</t>
  </si>
  <si>
    <t>CV. LOVAN BERKARYA</t>
  </si>
  <si>
    <t>021/BAST/PPK.JTN/X/2025 Tanggal 23 Oktober 2025</t>
  </si>
  <si>
    <t>EP-01K7KDYJTEZPXJTY57C18BP9K7 Tanggal 16 Oktober 2025</t>
  </si>
  <si>
    <t>CV. HOTMA SINAR SURYA</t>
  </si>
  <si>
    <t>01/SPK/X/2025 Tanggal 20 Oktober 2025</t>
  </si>
  <si>
    <t>032/BAST/PPK.JTN/XI/2025 Tanggal 5 November 2025</t>
  </si>
  <si>
    <t>002/SP-PL/JTN-CKG/V/2025 Tanggal 16 Mei 2025</t>
  </si>
  <si>
    <t>025/BAST/PPK.JTN/XI/2025 Tanggal 3 November 2025</t>
  </si>
  <si>
    <t>5 1 02 03 02 0405
Belanja
Pemelihara
an
Komputer-
Komputer
Unit-
Personal
Computer</t>
  </si>
  <si>
    <t>5 1 02 03 02 0409
Belanja
Pemelihara
an
Komputer-
Peralatan
Komputer-
Peralatan
Personal
Computer</t>
  </si>
  <si>
    <t>NAZ JAYA PRODUCTION</t>
  </si>
  <si>
    <t>EP-01K7ZKK7P2N7GSGWQSY4798AV3 Tanggal 23 Oktober 2025</t>
  </si>
  <si>
    <t>029/BAST/PPK.JTN/XI/2025 Tanggal 5 November 2025</t>
  </si>
  <si>
    <t>REKAPITULASI REALISASI PENGADAAN BARANG/JASA</t>
  </si>
  <si>
    <t>KELURAHAN JATINEGARA TAHUN ANGGARAN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</si>
</sst>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344054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164" fontId="0" fillId="0" borderId="0" xfId="1" applyNumberFormat="1" applyFont="1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0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 wrapText="1"/>
    </xf>
    <xf numFmtId="164" fontId="4" fillId="0" borderId="4" xfId="1" applyNumberFormat="1" applyFont="1" applyBorder="1" applyAlignment="1">
      <alignment vertical="center" wrapText="1"/>
    </xf>
    <xf numFmtId="10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9" fontId="4" fillId="0" borderId="1" xfId="2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9" fontId="3" fillId="0" borderId="1" xfId="2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9" fontId="4" fillId="2" borderId="1" xfId="2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vertical="center" wrapText="1"/>
    </xf>
    <xf numFmtId="0" fontId="0" fillId="2" borderId="0" xfId="0" applyFill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947C-89D0-4276-83CC-980A4BA01187}">
  <dimension ref="A1:O30"/>
  <sheetViews>
    <sheetView tabSelected="1" zoomScale="70" zoomScaleNormal="70" workbookViewId="0">
      <selection activeCell="H40" sqref="H40"/>
    </sheetView>
  </sheetViews>
  <sheetFormatPr defaultRowHeight="15" x14ac:dyDescent="0.25"/>
  <cols>
    <col min="1" max="1" width="6" style="1" customWidth="1"/>
    <col min="2" max="3" width="20" customWidth="1"/>
    <col min="4" max="4" width="25.5703125" style="2" customWidth="1"/>
    <col min="5" max="5" width="20" customWidth="1"/>
    <col min="6" max="7" width="20" style="3" customWidth="1"/>
    <col min="8" max="12" width="20" customWidth="1"/>
    <col min="13" max="13" width="20" style="26" customWidth="1"/>
    <col min="14" max="15" width="20" customWidth="1"/>
  </cols>
  <sheetData>
    <row r="1" spans="1:15" x14ac:dyDescent="0.25">
      <c r="H1" s="4"/>
      <c r="I1" s="4"/>
      <c r="J1" s="4"/>
      <c r="K1" s="4"/>
      <c r="L1" s="4"/>
      <c r="M1" s="5"/>
      <c r="N1" s="4"/>
      <c r="O1" s="4"/>
    </row>
    <row r="2" spans="1:15" ht="18.75" x14ac:dyDescent="0.25">
      <c r="A2" s="39" t="s">
        <v>133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18.75" x14ac:dyDescent="0.25">
      <c r="A3" s="39" t="s">
        <v>134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x14ac:dyDescent="0.25">
      <c r="H4" s="4"/>
      <c r="I4" s="4"/>
      <c r="J4" s="4"/>
      <c r="K4" s="4"/>
      <c r="L4" s="4"/>
      <c r="M4" s="5"/>
      <c r="N4" s="4"/>
      <c r="O4" s="4"/>
    </row>
    <row r="5" spans="1:15" s="8" customFormat="1" ht="47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7" t="s">
        <v>5</v>
      </c>
      <c r="G5" s="7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112</v>
      </c>
    </row>
    <row r="6" spans="1:15" ht="137.25" customHeight="1" x14ac:dyDescent="0.25">
      <c r="A6" s="9">
        <v>1</v>
      </c>
      <c r="B6" s="9" t="s">
        <v>14</v>
      </c>
      <c r="C6" s="9" t="s">
        <v>15</v>
      </c>
      <c r="D6" s="6" t="s">
        <v>16</v>
      </c>
      <c r="E6" s="9" t="s">
        <v>17</v>
      </c>
      <c r="F6" s="10">
        <v>23393394</v>
      </c>
      <c r="G6" s="10">
        <v>21118860</v>
      </c>
      <c r="H6" s="11">
        <f>(G6/F6)*100%</f>
        <v>0.90277024359953928</v>
      </c>
      <c r="I6" s="10" t="s">
        <v>18</v>
      </c>
      <c r="J6" s="10" t="s">
        <v>19</v>
      </c>
      <c r="K6" s="10" t="s">
        <v>20</v>
      </c>
      <c r="L6" s="12" t="s">
        <v>21</v>
      </c>
      <c r="M6" s="12" t="s">
        <v>22</v>
      </c>
      <c r="N6" s="12" t="s">
        <v>23</v>
      </c>
      <c r="O6" s="12" t="s">
        <v>113</v>
      </c>
    </row>
    <row r="7" spans="1:15" ht="137.25" customHeight="1" x14ac:dyDescent="0.25">
      <c r="A7" s="9">
        <v>2</v>
      </c>
      <c r="B7" s="9" t="s">
        <v>14</v>
      </c>
      <c r="C7" s="9" t="s">
        <v>15</v>
      </c>
      <c r="D7" s="6" t="s">
        <v>24</v>
      </c>
      <c r="E7" s="9" t="s">
        <v>25</v>
      </c>
      <c r="F7" s="10">
        <v>57229314</v>
      </c>
      <c r="G7" s="10">
        <v>52390594</v>
      </c>
      <c r="H7" s="11">
        <f t="shared" ref="H7:H26" si="0">(G7/F7)*100%</f>
        <v>0.9154503232381922</v>
      </c>
      <c r="I7" s="10" t="s">
        <v>26</v>
      </c>
      <c r="J7" s="10" t="s">
        <v>27</v>
      </c>
      <c r="K7" s="10" t="s">
        <v>28</v>
      </c>
      <c r="L7" s="12" t="s">
        <v>21</v>
      </c>
      <c r="M7" s="12" t="s">
        <v>22</v>
      </c>
      <c r="N7" s="12" t="s">
        <v>23</v>
      </c>
      <c r="O7" s="12" t="s">
        <v>113</v>
      </c>
    </row>
    <row r="8" spans="1:15" ht="137.25" customHeight="1" x14ac:dyDescent="0.25">
      <c r="A8" s="9">
        <v>3</v>
      </c>
      <c r="B8" s="9" t="s">
        <v>29</v>
      </c>
      <c r="C8" s="9" t="s">
        <v>30</v>
      </c>
      <c r="D8" s="6" t="s">
        <v>31</v>
      </c>
      <c r="E8" s="9" t="s">
        <v>32</v>
      </c>
      <c r="F8" s="10">
        <v>118684008</v>
      </c>
      <c r="G8" s="10">
        <v>114307800</v>
      </c>
      <c r="H8" s="11">
        <f t="shared" si="0"/>
        <v>0.96312723109249898</v>
      </c>
      <c r="I8" s="10" t="s">
        <v>33</v>
      </c>
      <c r="J8" s="10" t="s">
        <v>34</v>
      </c>
      <c r="K8" s="10" t="s">
        <v>35</v>
      </c>
      <c r="L8" s="12" t="s">
        <v>21</v>
      </c>
      <c r="M8" s="12" t="s">
        <v>22</v>
      </c>
      <c r="N8" s="12" t="s">
        <v>23</v>
      </c>
      <c r="O8" s="12" t="s">
        <v>113</v>
      </c>
    </row>
    <row r="9" spans="1:15" ht="137.25" customHeight="1" x14ac:dyDescent="0.25">
      <c r="A9" s="9">
        <v>4</v>
      </c>
      <c r="B9" s="9" t="s">
        <v>29</v>
      </c>
      <c r="C9" s="9" t="s">
        <v>30</v>
      </c>
      <c r="D9" s="34" t="s">
        <v>36</v>
      </c>
      <c r="E9" s="9" t="s">
        <v>37</v>
      </c>
      <c r="F9" s="10">
        <v>29475600</v>
      </c>
      <c r="G9" s="10">
        <v>27933150</v>
      </c>
      <c r="H9" s="11">
        <f t="shared" si="0"/>
        <v>0.94767027643203194</v>
      </c>
      <c r="I9" s="10" t="s">
        <v>38</v>
      </c>
      <c r="J9" s="10" t="s">
        <v>39</v>
      </c>
      <c r="K9" s="10" t="s">
        <v>40</v>
      </c>
      <c r="L9" s="12" t="s">
        <v>21</v>
      </c>
      <c r="M9" s="12" t="s">
        <v>22</v>
      </c>
      <c r="N9" s="12" t="s">
        <v>23</v>
      </c>
      <c r="O9" s="12" t="s">
        <v>113</v>
      </c>
    </row>
    <row r="10" spans="1:15" ht="137.25" customHeight="1" x14ac:dyDescent="0.25">
      <c r="A10" s="9">
        <v>5</v>
      </c>
      <c r="B10" s="9" t="s">
        <v>29</v>
      </c>
      <c r="C10" s="9" t="s">
        <v>30</v>
      </c>
      <c r="D10" s="35"/>
      <c r="E10" s="9" t="s">
        <v>17</v>
      </c>
      <c r="F10" s="10">
        <v>40337540</v>
      </c>
      <c r="G10" s="10">
        <f>38850555+355200</f>
        <v>39205755</v>
      </c>
      <c r="H10" s="11">
        <f t="shared" si="0"/>
        <v>0.97194214124113665</v>
      </c>
      <c r="I10" s="10" t="s">
        <v>38</v>
      </c>
      <c r="J10" s="10" t="s">
        <v>41</v>
      </c>
      <c r="K10" s="10" t="s">
        <v>42</v>
      </c>
      <c r="L10" s="12" t="s">
        <v>21</v>
      </c>
      <c r="M10" s="12" t="s">
        <v>22</v>
      </c>
      <c r="N10" s="12" t="s">
        <v>23</v>
      </c>
      <c r="O10" s="12" t="s">
        <v>113</v>
      </c>
    </row>
    <row r="11" spans="1:15" ht="137.25" customHeight="1" x14ac:dyDescent="0.25">
      <c r="A11" s="9">
        <v>6</v>
      </c>
      <c r="B11" s="9" t="s">
        <v>29</v>
      </c>
      <c r="C11" s="9" t="s">
        <v>30</v>
      </c>
      <c r="D11" s="6" t="s">
        <v>43</v>
      </c>
      <c r="E11" s="9" t="s">
        <v>37</v>
      </c>
      <c r="F11" s="10">
        <v>113983313</v>
      </c>
      <c r="G11" s="10">
        <v>108955380</v>
      </c>
      <c r="H11" s="11">
        <f t="shared" si="0"/>
        <v>0.95588886769767778</v>
      </c>
      <c r="I11" s="10" t="s">
        <v>44</v>
      </c>
      <c r="J11" s="10" t="s">
        <v>45</v>
      </c>
      <c r="K11" s="10" t="s">
        <v>46</v>
      </c>
      <c r="L11" s="13" t="s">
        <v>21</v>
      </c>
      <c r="M11" s="13" t="s">
        <v>22</v>
      </c>
      <c r="N11" s="13" t="s">
        <v>23</v>
      </c>
      <c r="O11" s="12" t="s">
        <v>113</v>
      </c>
    </row>
    <row r="12" spans="1:15" s="18" customFormat="1" ht="137.25" customHeight="1" x14ac:dyDescent="0.25">
      <c r="A12" s="9">
        <v>7</v>
      </c>
      <c r="B12" s="9" t="s">
        <v>47</v>
      </c>
      <c r="C12" s="9" t="s">
        <v>48</v>
      </c>
      <c r="D12" s="6" t="s">
        <v>49</v>
      </c>
      <c r="E12" s="9" t="s">
        <v>50</v>
      </c>
      <c r="F12" s="10">
        <v>64682715</v>
      </c>
      <c r="G12" s="10">
        <v>64320000</v>
      </c>
      <c r="H12" s="14">
        <f t="shared" si="0"/>
        <v>0.99439239679410485</v>
      </c>
      <c r="I12" s="15" t="s">
        <v>51</v>
      </c>
      <c r="J12" s="9"/>
      <c r="K12" s="9"/>
      <c r="L12" s="16" t="s">
        <v>52</v>
      </c>
      <c r="M12" s="17" t="s">
        <v>22</v>
      </c>
      <c r="N12" s="16" t="s">
        <v>23</v>
      </c>
      <c r="O12" s="12" t="s">
        <v>113</v>
      </c>
    </row>
    <row r="13" spans="1:15" s="33" customFormat="1" ht="137.25" customHeight="1" x14ac:dyDescent="0.25">
      <c r="A13" s="9">
        <v>8</v>
      </c>
      <c r="B13" s="28" t="s">
        <v>29</v>
      </c>
      <c r="C13" s="28" t="s">
        <v>30</v>
      </c>
      <c r="D13" s="29" t="s">
        <v>53</v>
      </c>
      <c r="E13" s="28" t="s">
        <v>54</v>
      </c>
      <c r="F13" s="30">
        <v>5683489</v>
      </c>
      <c r="G13" s="30">
        <v>4884000</v>
      </c>
      <c r="H13" s="31">
        <f t="shared" si="0"/>
        <v>0.85933130160012627</v>
      </c>
      <c r="I13" s="28" t="s">
        <v>55</v>
      </c>
      <c r="J13" s="28" t="s">
        <v>56</v>
      </c>
      <c r="K13" s="30" t="s">
        <v>57</v>
      </c>
      <c r="L13" s="32" t="s">
        <v>21</v>
      </c>
      <c r="M13" s="32" t="s">
        <v>22</v>
      </c>
      <c r="N13" s="32" t="s">
        <v>23</v>
      </c>
      <c r="O13" s="12" t="s">
        <v>113</v>
      </c>
    </row>
    <row r="14" spans="1:15" s="33" customFormat="1" ht="137.25" customHeight="1" x14ac:dyDescent="0.25">
      <c r="A14" s="9">
        <v>9</v>
      </c>
      <c r="B14" s="28" t="s">
        <v>29</v>
      </c>
      <c r="C14" s="28" t="s">
        <v>30</v>
      </c>
      <c r="D14" s="29" t="s">
        <v>53</v>
      </c>
      <c r="E14" s="28" t="s">
        <v>58</v>
      </c>
      <c r="F14" s="30">
        <v>3166794</v>
      </c>
      <c r="G14" s="30">
        <v>2640690</v>
      </c>
      <c r="H14" s="31">
        <f t="shared" si="0"/>
        <v>0.83386857496888023</v>
      </c>
      <c r="I14" s="28" t="s">
        <v>55</v>
      </c>
      <c r="J14" s="28" t="s">
        <v>59</v>
      </c>
      <c r="K14" s="30" t="s">
        <v>60</v>
      </c>
      <c r="L14" s="32" t="s">
        <v>21</v>
      </c>
      <c r="M14" s="32" t="s">
        <v>22</v>
      </c>
      <c r="N14" s="32" t="s">
        <v>23</v>
      </c>
      <c r="O14" s="12" t="s">
        <v>113</v>
      </c>
    </row>
    <row r="15" spans="1:15" s="33" customFormat="1" ht="137.25" customHeight="1" x14ac:dyDescent="0.25">
      <c r="A15" s="9">
        <v>10</v>
      </c>
      <c r="B15" s="28" t="s">
        <v>29</v>
      </c>
      <c r="C15" s="28" t="s">
        <v>30</v>
      </c>
      <c r="D15" s="29" t="s">
        <v>53</v>
      </c>
      <c r="E15" s="28" t="s">
        <v>61</v>
      </c>
      <c r="F15" s="30">
        <v>118583594</v>
      </c>
      <c r="G15" s="30">
        <v>113049615</v>
      </c>
      <c r="H15" s="31">
        <f t="shared" si="0"/>
        <v>0.95333267601924765</v>
      </c>
      <c r="I15" s="28" t="s">
        <v>55</v>
      </c>
      <c r="J15" s="28" t="s">
        <v>62</v>
      </c>
      <c r="K15" s="30" t="s">
        <v>63</v>
      </c>
      <c r="L15" s="32" t="s">
        <v>21</v>
      </c>
      <c r="M15" s="32" t="s">
        <v>22</v>
      </c>
      <c r="N15" s="32" t="s">
        <v>23</v>
      </c>
      <c r="O15" s="12" t="s">
        <v>113</v>
      </c>
    </row>
    <row r="16" spans="1:15" s="18" customFormat="1" ht="137.25" customHeight="1" x14ac:dyDescent="0.25">
      <c r="A16" s="9">
        <v>11</v>
      </c>
      <c r="B16" s="9" t="s">
        <v>14</v>
      </c>
      <c r="C16" s="9" t="s">
        <v>64</v>
      </c>
      <c r="D16" s="6" t="s">
        <v>65</v>
      </c>
      <c r="E16" s="9" t="s">
        <v>66</v>
      </c>
      <c r="F16" s="10">
        <v>13321368</v>
      </c>
      <c r="G16" s="10">
        <v>12619035</v>
      </c>
      <c r="H16" s="14">
        <f t="shared" si="0"/>
        <v>0.94727771201876565</v>
      </c>
      <c r="I16" s="15" t="s">
        <v>67</v>
      </c>
      <c r="J16" s="9" t="s">
        <v>68</v>
      </c>
      <c r="K16" s="9" t="s">
        <v>69</v>
      </c>
      <c r="L16" s="17" t="s">
        <v>21</v>
      </c>
      <c r="M16" s="17" t="s">
        <v>22</v>
      </c>
      <c r="N16" s="17" t="s">
        <v>23</v>
      </c>
      <c r="O16" s="12" t="s">
        <v>113</v>
      </c>
    </row>
    <row r="17" spans="1:15" s="18" customFormat="1" ht="137.25" customHeight="1" x14ac:dyDescent="0.25">
      <c r="A17" s="9">
        <v>12</v>
      </c>
      <c r="B17" s="9" t="s">
        <v>14</v>
      </c>
      <c r="C17" s="9" t="s">
        <v>70</v>
      </c>
      <c r="D17" s="6" t="s">
        <v>71</v>
      </c>
      <c r="E17" s="9" t="s">
        <v>72</v>
      </c>
      <c r="F17" s="10">
        <v>15161341</v>
      </c>
      <c r="G17" s="10">
        <v>14403915</v>
      </c>
      <c r="H17" s="14">
        <f t="shared" si="0"/>
        <v>0.95004228187994721</v>
      </c>
      <c r="I17" s="15" t="s">
        <v>73</v>
      </c>
      <c r="J17" s="9" t="s">
        <v>74</v>
      </c>
      <c r="K17" s="9" t="s">
        <v>75</v>
      </c>
      <c r="L17" s="17" t="s">
        <v>21</v>
      </c>
      <c r="M17" s="17" t="s">
        <v>22</v>
      </c>
      <c r="N17" s="17" t="s">
        <v>23</v>
      </c>
      <c r="O17" s="12" t="s">
        <v>113</v>
      </c>
    </row>
    <row r="18" spans="1:15" s="18" customFormat="1" ht="137.25" customHeight="1" x14ac:dyDescent="0.25">
      <c r="A18" s="9">
        <v>13</v>
      </c>
      <c r="B18" s="9" t="s">
        <v>76</v>
      </c>
      <c r="C18" s="9" t="s">
        <v>77</v>
      </c>
      <c r="D18" s="6" t="s">
        <v>78</v>
      </c>
      <c r="E18" s="9" t="s">
        <v>79</v>
      </c>
      <c r="F18" s="10">
        <f>6542293+28224646</f>
        <v>34766939</v>
      </c>
      <c r="G18" s="10">
        <f>6067260+26862000</f>
        <v>32929260</v>
      </c>
      <c r="H18" s="14">
        <f t="shared" si="0"/>
        <v>0.94714291643564019</v>
      </c>
      <c r="I18" s="15" t="s">
        <v>80</v>
      </c>
      <c r="J18" s="9" t="s">
        <v>81</v>
      </c>
      <c r="K18" s="9" t="s">
        <v>82</v>
      </c>
      <c r="L18" s="17" t="s">
        <v>21</v>
      </c>
      <c r="M18" s="17" t="s">
        <v>22</v>
      </c>
      <c r="N18" s="17" t="s">
        <v>23</v>
      </c>
      <c r="O18" s="12" t="s">
        <v>113</v>
      </c>
    </row>
    <row r="19" spans="1:15" s="18" customFormat="1" ht="137.25" customHeight="1" x14ac:dyDescent="0.2">
      <c r="A19" s="9">
        <v>14</v>
      </c>
      <c r="B19" s="9" t="s">
        <v>83</v>
      </c>
      <c r="C19" s="9" t="s">
        <v>84</v>
      </c>
      <c r="D19" s="6" t="s">
        <v>85</v>
      </c>
      <c r="E19" s="9" t="s">
        <v>58</v>
      </c>
      <c r="F19" s="10">
        <v>6311953</v>
      </c>
      <c r="G19" s="10">
        <v>6252486</v>
      </c>
      <c r="H19" s="14">
        <f t="shared" si="0"/>
        <v>0.99057866875751455</v>
      </c>
      <c r="I19" s="15" t="s">
        <v>86</v>
      </c>
      <c r="J19" s="27" t="s">
        <v>87</v>
      </c>
      <c r="K19" s="9" t="s">
        <v>88</v>
      </c>
      <c r="L19" s="17" t="s">
        <v>21</v>
      </c>
      <c r="M19" s="17" t="s">
        <v>89</v>
      </c>
      <c r="N19" s="17" t="s">
        <v>23</v>
      </c>
      <c r="O19" s="12" t="s">
        <v>113</v>
      </c>
    </row>
    <row r="20" spans="1:15" s="18" customFormat="1" ht="137.25" customHeight="1" x14ac:dyDescent="0.2">
      <c r="A20" s="9">
        <v>15</v>
      </c>
      <c r="B20" s="9" t="s">
        <v>83</v>
      </c>
      <c r="C20" s="9" t="s">
        <v>84</v>
      </c>
      <c r="D20" s="6" t="s">
        <v>90</v>
      </c>
      <c r="E20" s="9" t="s">
        <v>91</v>
      </c>
      <c r="F20" s="10">
        <v>6816653</v>
      </c>
      <c r="G20" s="10">
        <v>6737700</v>
      </c>
      <c r="H20" s="14">
        <f t="shared" si="0"/>
        <v>0.98841762959035762</v>
      </c>
      <c r="I20" s="15" t="s">
        <v>44</v>
      </c>
      <c r="J20" s="27" t="s">
        <v>92</v>
      </c>
      <c r="K20" s="9" t="s">
        <v>93</v>
      </c>
      <c r="L20" s="17" t="s">
        <v>21</v>
      </c>
      <c r="M20" s="17" t="s">
        <v>89</v>
      </c>
      <c r="N20" s="17" t="s">
        <v>23</v>
      </c>
      <c r="O20" s="12" t="s">
        <v>113</v>
      </c>
    </row>
    <row r="21" spans="1:15" s="18" customFormat="1" ht="137.25" customHeight="1" x14ac:dyDescent="0.2">
      <c r="A21" s="9">
        <v>16</v>
      </c>
      <c r="B21" s="9" t="s">
        <v>94</v>
      </c>
      <c r="C21" s="9" t="s">
        <v>95</v>
      </c>
      <c r="D21" s="6" t="s">
        <v>96</v>
      </c>
      <c r="E21" s="9" t="s">
        <v>97</v>
      </c>
      <c r="F21" s="10">
        <v>4014182</v>
      </c>
      <c r="G21" s="10">
        <v>3841710</v>
      </c>
      <c r="H21" s="14">
        <f t="shared" si="0"/>
        <v>0.95703433476608679</v>
      </c>
      <c r="I21" s="15" t="s">
        <v>120</v>
      </c>
      <c r="J21" s="27" t="s">
        <v>122</v>
      </c>
      <c r="K21" s="9" t="s">
        <v>121</v>
      </c>
      <c r="L21" s="17" t="s">
        <v>21</v>
      </c>
      <c r="M21" s="17" t="s">
        <v>89</v>
      </c>
      <c r="N21" s="17" t="s">
        <v>23</v>
      </c>
      <c r="O21" s="12" t="s">
        <v>113</v>
      </c>
    </row>
    <row r="22" spans="1:15" s="18" customFormat="1" ht="137.25" customHeight="1" x14ac:dyDescent="0.2">
      <c r="A22" s="9">
        <v>17</v>
      </c>
      <c r="B22" s="9" t="s">
        <v>98</v>
      </c>
      <c r="C22" s="9" t="s">
        <v>99</v>
      </c>
      <c r="D22" s="6" t="s">
        <v>100</v>
      </c>
      <c r="E22" s="9" t="s">
        <v>101</v>
      </c>
      <c r="F22" s="10">
        <v>5966419</v>
      </c>
      <c r="G22" s="10">
        <v>5883000</v>
      </c>
      <c r="H22" s="14">
        <f t="shared" si="0"/>
        <v>0.98601858166514955</v>
      </c>
      <c r="I22" s="15" t="s">
        <v>130</v>
      </c>
      <c r="J22" s="27" t="s">
        <v>131</v>
      </c>
      <c r="K22" s="9" t="s">
        <v>132</v>
      </c>
      <c r="L22" s="17" t="s">
        <v>21</v>
      </c>
      <c r="M22" s="17" t="s">
        <v>89</v>
      </c>
      <c r="N22" s="17" t="s">
        <v>23</v>
      </c>
      <c r="O22" s="12" t="s">
        <v>113</v>
      </c>
    </row>
    <row r="23" spans="1:15" s="18" customFormat="1" ht="137.25" customHeight="1" x14ac:dyDescent="0.2">
      <c r="A23" s="9">
        <v>18</v>
      </c>
      <c r="B23" s="9" t="s">
        <v>98</v>
      </c>
      <c r="C23" s="9" t="s">
        <v>99</v>
      </c>
      <c r="D23" s="6" t="s">
        <v>100</v>
      </c>
      <c r="E23" s="9" t="s">
        <v>128</v>
      </c>
      <c r="F23" s="10">
        <v>17207048</v>
      </c>
      <c r="G23" s="10">
        <v>16738800</v>
      </c>
      <c r="H23" s="14">
        <f t="shared" ref="H23" si="1">(G23/F23)*100%</f>
        <v>0.97278742989500577</v>
      </c>
      <c r="I23" s="15" t="s">
        <v>130</v>
      </c>
      <c r="J23" s="27" t="s">
        <v>131</v>
      </c>
      <c r="K23" s="9" t="s">
        <v>132</v>
      </c>
      <c r="L23" s="17" t="s">
        <v>21</v>
      </c>
      <c r="M23" s="17" t="s">
        <v>89</v>
      </c>
      <c r="N23" s="17" t="s">
        <v>23</v>
      </c>
      <c r="O23" s="12" t="s">
        <v>113</v>
      </c>
    </row>
    <row r="24" spans="1:15" s="18" customFormat="1" ht="137.25" customHeight="1" x14ac:dyDescent="0.2">
      <c r="A24" s="9">
        <v>20</v>
      </c>
      <c r="B24" s="9" t="s">
        <v>98</v>
      </c>
      <c r="C24" s="9" t="s">
        <v>99</v>
      </c>
      <c r="D24" s="6" t="s">
        <v>100</v>
      </c>
      <c r="E24" s="9" t="s">
        <v>129</v>
      </c>
      <c r="F24" s="10">
        <v>7139805</v>
      </c>
      <c r="G24" s="10">
        <v>3960480</v>
      </c>
      <c r="H24" s="14">
        <f t="shared" ref="H24" si="2">(G24/F24)*100%</f>
        <v>0.55470422511539186</v>
      </c>
      <c r="I24" s="15" t="s">
        <v>130</v>
      </c>
      <c r="J24" s="27" t="s">
        <v>131</v>
      </c>
      <c r="K24" s="9" t="s">
        <v>132</v>
      </c>
      <c r="L24" s="17" t="s">
        <v>21</v>
      </c>
      <c r="M24" s="17" t="s">
        <v>89</v>
      </c>
      <c r="N24" s="17" t="s">
        <v>23</v>
      </c>
      <c r="O24" s="12" t="s">
        <v>113</v>
      </c>
    </row>
    <row r="25" spans="1:15" s="18" customFormat="1" ht="137.25" customHeight="1" x14ac:dyDescent="0.2">
      <c r="A25" s="9">
        <v>22</v>
      </c>
      <c r="B25" s="9" t="s">
        <v>98</v>
      </c>
      <c r="C25" s="9" t="s">
        <v>103</v>
      </c>
      <c r="D25" s="6" t="s">
        <v>104</v>
      </c>
      <c r="E25" s="9" t="s">
        <v>58</v>
      </c>
      <c r="F25" s="10">
        <f>374998+41500293</f>
        <v>41875291</v>
      </c>
      <c r="G25" s="10">
        <v>41054790</v>
      </c>
      <c r="H25" s="14">
        <f t="shared" si="0"/>
        <v>0.98040608243176153</v>
      </c>
      <c r="I25" s="15" t="s">
        <v>123</v>
      </c>
      <c r="J25" s="27" t="s">
        <v>124</v>
      </c>
      <c r="K25" s="9" t="s">
        <v>125</v>
      </c>
      <c r="L25" s="17" t="s">
        <v>102</v>
      </c>
      <c r="M25" s="17" t="s">
        <v>89</v>
      </c>
      <c r="N25" s="17" t="s">
        <v>23</v>
      </c>
      <c r="O25" s="12" t="s">
        <v>113</v>
      </c>
    </row>
    <row r="26" spans="1:15" s="18" customFormat="1" ht="137.25" customHeight="1" x14ac:dyDescent="0.2">
      <c r="A26" s="9">
        <v>23</v>
      </c>
      <c r="B26" s="9" t="s">
        <v>98</v>
      </c>
      <c r="C26" s="9" t="s">
        <v>105</v>
      </c>
      <c r="D26" s="6" t="s">
        <v>106</v>
      </c>
      <c r="E26" s="9" t="s">
        <v>107</v>
      </c>
      <c r="F26" s="10">
        <v>31350088</v>
      </c>
      <c r="G26" s="10">
        <v>29437200</v>
      </c>
      <c r="H26" s="14">
        <f t="shared" si="0"/>
        <v>0.93898301019123132</v>
      </c>
      <c r="I26" s="15" t="s">
        <v>73</v>
      </c>
      <c r="J26" s="27" t="s">
        <v>126</v>
      </c>
      <c r="K26" s="9" t="s">
        <v>127</v>
      </c>
      <c r="L26" s="17" t="s">
        <v>102</v>
      </c>
      <c r="M26" s="17" t="s">
        <v>89</v>
      </c>
      <c r="N26" s="17" t="s">
        <v>23</v>
      </c>
      <c r="O26" s="12" t="s">
        <v>113</v>
      </c>
    </row>
    <row r="27" spans="1:15" s="18" customFormat="1" ht="137.25" customHeight="1" x14ac:dyDescent="0.2">
      <c r="A27" s="9">
        <v>24</v>
      </c>
      <c r="B27" s="9" t="s">
        <v>108</v>
      </c>
      <c r="C27" s="9" t="s">
        <v>109</v>
      </c>
      <c r="D27" s="6" t="s">
        <v>110</v>
      </c>
      <c r="E27" s="9" t="s">
        <v>118</v>
      </c>
      <c r="F27" s="10">
        <v>8113918</v>
      </c>
      <c r="G27" s="10">
        <f>7980900</f>
        <v>7980900</v>
      </c>
      <c r="H27" s="14">
        <f t="shared" ref="H27:H28" si="3">(G27/F27)*100%</f>
        <v>0.98360619370321467</v>
      </c>
      <c r="I27" s="15" t="s">
        <v>44</v>
      </c>
      <c r="J27" s="27" t="s">
        <v>114</v>
      </c>
      <c r="K27" s="9" t="s">
        <v>115</v>
      </c>
      <c r="L27" s="17" t="s">
        <v>21</v>
      </c>
      <c r="M27" s="17" t="s">
        <v>89</v>
      </c>
      <c r="N27" s="17" t="s">
        <v>23</v>
      </c>
      <c r="O27" s="12" t="s">
        <v>113</v>
      </c>
    </row>
    <row r="28" spans="1:15" s="18" customFormat="1" ht="137.25" customHeight="1" x14ac:dyDescent="0.2">
      <c r="A28" s="9">
        <v>25</v>
      </c>
      <c r="B28" s="9" t="s">
        <v>108</v>
      </c>
      <c r="C28" s="9" t="s">
        <v>109</v>
      </c>
      <c r="D28" s="6" t="s">
        <v>110</v>
      </c>
      <c r="E28" s="9" t="s">
        <v>119</v>
      </c>
      <c r="F28" s="10">
        <v>10193183</v>
      </c>
      <c r="G28" s="10">
        <f>9987225</f>
        <v>9987225</v>
      </c>
      <c r="H28" s="14">
        <f t="shared" si="3"/>
        <v>0.97979453523006499</v>
      </c>
      <c r="I28" s="15" t="s">
        <v>44</v>
      </c>
      <c r="J28" s="27" t="s">
        <v>117</v>
      </c>
      <c r="K28" s="9" t="s">
        <v>116</v>
      </c>
      <c r="L28" s="17" t="s">
        <v>21</v>
      </c>
      <c r="M28" s="17" t="s">
        <v>89</v>
      </c>
      <c r="N28" s="17" t="s">
        <v>23</v>
      </c>
      <c r="O28" s="12" t="s">
        <v>113</v>
      </c>
    </row>
    <row r="29" spans="1:15" ht="15.75" x14ac:dyDescent="0.25">
      <c r="A29" s="9"/>
      <c r="B29" s="9"/>
      <c r="C29" s="9"/>
      <c r="D29" s="6"/>
      <c r="E29" s="9"/>
      <c r="F29" s="10"/>
      <c r="G29" s="10"/>
      <c r="H29" s="19"/>
      <c r="I29" s="9"/>
      <c r="J29" s="9"/>
      <c r="K29" s="9"/>
      <c r="L29" s="20"/>
      <c r="M29" s="21"/>
      <c r="N29" s="20"/>
      <c r="O29" s="20"/>
    </row>
    <row r="30" spans="1:15" s="25" customFormat="1" ht="15.75" x14ac:dyDescent="0.25">
      <c r="A30" s="36" t="s">
        <v>111</v>
      </c>
      <c r="B30" s="37"/>
      <c r="C30" s="37"/>
      <c r="D30" s="37"/>
      <c r="E30" s="38"/>
      <c r="F30" s="7">
        <f>SUM(F6:F29)</f>
        <v>777457949</v>
      </c>
      <c r="G30" s="7">
        <f>SUM(G6:G29)</f>
        <v>740632345</v>
      </c>
      <c r="H30" s="22">
        <f t="shared" ref="H30" si="4">(G30/F30)*100%</f>
        <v>0.95263331727797407</v>
      </c>
      <c r="I30" s="6"/>
      <c r="J30" s="6"/>
      <c r="K30" s="6"/>
      <c r="L30" s="23"/>
      <c r="M30" s="24"/>
      <c r="N30" s="23"/>
      <c r="O30" s="23"/>
    </row>
  </sheetData>
  <mergeCells count="4">
    <mergeCell ref="D9:D10"/>
    <mergeCell ref="A30:E30"/>
    <mergeCell ref="A3:O3"/>
    <mergeCell ref="A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ALL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keljatinegara@yahoo.com</dc:creator>
  <cp:lastModifiedBy>keljatinegara@yahoo.com</cp:lastModifiedBy>
  <dcterms:created xsi:type="dcterms:W3CDTF">2025-09-22T01:22:26Z</dcterms:created>
  <dcterms:modified xsi:type="dcterms:W3CDTF">2026-09-04T03:25:20Z</dcterms:modified>
</cp:coreProperties>
</file>